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uruani\Desktop\"/>
    </mc:Choice>
  </mc:AlternateContent>
  <xr:revisionPtr revIDLastSave="0" documentId="8_{080656C1-66CC-4C6C-813E-E64738D79AE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H54" i="1" l="1"/>
  <c r="B34" i="1"/>
  <c r="C34" i="1" s="1"/>
  <c r="B33" i="1"/>
  <c r="B25" i="1"/>
  <c r="C25" i="1"/>
  <c r="C22" i="1"/>
  <c r="C21" i="1"/>
  <c r="C20" i="1"/>
  <c r="C14" i="1"/>
  <c r="C26" i="1" s="1"/>
  <c r="B13" i="1"/>
  <c r="B12" i="1"/>
  <c r="B11" i="1"/>
  <c r="C40" i="1"/>
  <c r="C47" i="1" s="1"/>
  <c r="B40" i="1"/>
  <c r="B47" i="1" s="1"/>
  <c r="C33" i="1"/>
  <c r="C32" i="1"/>
  <c r="B36" i="1" l="1"/>
  <c r="B46" i="1" s="1"/>
  <c r="C36" i="1"/>
  <c r="C46" i="1" s="1"/>
  <c r="C45" i="1"/>
  <c r="B14" i="1"/>
  <c r="B26" i="1" l="1"/>
  <c r="B45" i="1" s="1"/>
  <c r="B48" i="1" s="1"/>
  <c r="C48" i="1"/>
  <c r="C55" i="1" s="1"/>
</calcChain>
</file>

<file path=xl/sharedStrings.xml><?xml version="1.0" encoding="utf-8"?>
<sst xmlns="http://schemas.openxmlformats.org/spreadsheetml/2006/main" count="65" uniqueCount="60">
  <si>
    <t>SPESE ELEZIONI EUROPEE DEL  8 e 9  GIUGNO 2024</t>
  </si>
  <si>
    <t>RIASSUNTO DELLE SPESE</t>
  </si>
  <si>
    <t>TOTALE</t>
  </si>
  <si>
    <t>QUOTA STATO 50%</t>
  </si>
  <si>
    <t>DOCUMENTI ALLEGATI</t>
  </si>
  <si>
    <t>A) SPESE PER LA RETRIBUZIONE DI LAVORO STRAORDINARIO</t>
  </si>
  <si>
    <t>IMPORTI IN EURO</t>
  </si>
  <si>
    <t>MANDATI DI PAGAMENTO</t>
  </si>
  <si>
    <t>totale</t>
  </si>
  <si>
    <t>mandato n° 1167 del 21/05/2024 di €. 366 -Maggioli</t>
  </si>
  <si>
    <t>B) SPESE PER ASSUNZIONE DI PERSONALE A TEMPO DETERMINATO</t>
  </si>
  <si>
    <t>mandato n° 1168 del 21/05/2024 di €. 85,40  -Maggioli</t>
  </si>
  <si>
    <t>mandato n° 1324 del 13/06/2024 di €. 268,40 -Maggioli</t>
  </si>
  <si>
    <t>C) SPESE GENERALI</t>
  </si>
  <si>
    <t>mandato n° 1194 del 28/05/2024 di €. 644,10  Poste italiane</t>
  </si>
  <si>
    <t>stampati per elezioni</t>
  </si>
  <si>
    <t>mandati dal n° 1254 al 1290 del 11/06/2024  emolumenti componenti di seggio</t>
  </si>
  <si>
    <t>invio cartoline AIRE</t>
  </si>
  <si>
    <t>mandati dal n° 1297  al 1317 del 12/06/2024  emolumenti componenti di seggio</t>
  </si>
  <si>
    <t>montaggio e smontaggio seggi e pannelli</t>
  </si>
  <si>
    <t>mandato n. 1322 del 13/06/2024 emolumenti componenti di seggio</t>
  </si>
  <si>
    <t>TOTALE A)</t>
  </si>
  <si>
    <t>DETERMINA DI AUTORIZZAZIONE AL LAVORO STRAORDINARIO</t>
  </si>
  <si>
    <t>B) COMPETENZE COMPONENTI SEGGI</t>
  </si>
  <si>
    <t>Determinazione n. 132 del 29/04/2024</t>
  </si>
  <si>
    <t>Onorari ai Presidenti</t>
  </si>
  <si>
    <t>DETERMINE DI ASSUNZIONE DI IMPEGNO DI SPESA</t>
  </si>
  <si>
    <t>Onorari agli scrutatori</t>
  </si>
  <si>
    <t>Onorari ai Segretari</t>
  </si>
  <si>
    <t>Determinazione n. 142 del 03/05/2024 Componenti seggio</t>
  </si>
  <si>
    <t>TOTALE B)</t>
  </si>
  <si>
    <t>Determinazione n. 133 del 29/04/2024</t>
  </si>
  <si>
    <t>C) ALTRE SPESE SEGGI</t>
  </si>
  <si>
    <t>Determinazione n. 130 del 29/04/2024</t>
  </si>
  <si>
    <t>Determinazione n. 140 del 02/05/2024</t>
  </si>
  <si>
    <t>TOTALE C)</t>
  </si>
  <si>
    <t>RIEPILOGO:</t>
  </si>
  <si>
    <t>FATTURE PER FORNITURE</t>
  </si>
  <si>
    <t>fattura n. 15 ditta Matteo della Valle €</t>
  </si>
  <si>
    <t>TOTALE GENERALE</t>
  </si>
  <si>
    <t>TOTALE RIMBORSO A CARICO DELLO STATO</t>
  </si>
  <si>
    <t>Si dichiara di non avere altre spese, oltre a quelle sopra indicate, per le quali chiedere il rimborso</t>
  </si>
  <si>
    <t>Induno Olona,</t>
  </si>
  <si>
    <t>IL RESPONSABILE DEL SETTORE SERVIZI ALLA PERSONA</t>
  </si>
  <si>
    <t>dott.ssa Rossana Turuani</t>
  </si>
  <si>
    <t>IL RESPONSABILE DEL SETTORE ECONOMICO FINANZIARIO</t>
  </si>
  <si>
    <t>dott.ssa Laura Sabella</t>
  </si>
  <si>
    <t>determina 251/24</t>
  </si>
  <si>
    <t>Compenso lavoro straordinario (imp 485/24 e 488/24)</t>
  </si>
  <si>
    <t>Oneri (imp 486/24 e 489/24)</t>
  </si>
  <si>
    <t>IRAP (imp 487/24 e 490/24)</t>
  </si>
  <si>
    <t>mandato n. 1341 del 17/06/2024 di € 610,00 - Maggioli</t>
  </si>
  <si>
    <t>mandato n. 2300 del 03/10/2024 di euro 6.018,85 pagamento allestimento pannelli elettorali - Della Valle Matteo</t>
  </si>
  <si>
    <t>mandato n. 1921 del 21/08/2024 retribuzioni personale € 4927,01</t>
  </si>
  <si>
    <t xml:space="preserve">Anticipazione fondi Ministero: €. </t>
  </si>
  <si>
    <t>cap E 3050851</t>
  </si>
  <si>
    <t>mandati dal n° 1318 e 1319  del 13/ 06/2024  emolumenti componenti di seggio</t>
  </si>
  <si>
    <r>
      <t>fattura n.</t>
    </r>
    <r>
      <rPr>
        <sz val="8.5"/>
        <rFont val="CIDFont+F1"/>
      </rPr>
      <t>0002124345 Maggioli € 366,00</t>
    </r>
  </si>
  <si>
    <r>
      <rPr>
        <sz val="12"/>
        <rFont val="Calibri"/>
        <family val="2"/>
      </rPr>
      <t>fattura n.</t>
    </r>
    <r>
      <rPr>
        <sz val="8.5"/>
        <rFont val="CIDFont+F1"/>
      </rPr>
      <t>0002124344 Maggioli € 85,40</t>
    </r>
  </si>
  <si>
    <r>
      <rPr>
        <sz val="12"/>
        <rFont val="Calibri"/>
        <family val="2"/>
      </rPr>
      <t>fattura n.</t>
    </r>
    <r>
      <rPr>
        <sz val="8.5"/>
        <rFont val="CIDFont+F1"/>
      </rPr>
      <t>0002127654 Maggioli € 268,40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</si>
</sst>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&quot; &quot;#,##0.00;[Red]&quot;-&quot;[$€-410]&quot; &quot;#,##0.00"/>
    <numFmt numFmtId="165" formatCode="&quot;€ &quot;#,##0.00;[Red]&quot;-€ &quot;#,##0.00"/>
    <numFmt numFmtId="166" formatCode="&quot;€ &quot;#,##0.00"/>
    <numFmt numFmtId="167" formatCode="#,##0.00&quot;   &quot;;&quot;-&quot;#,##0.00&quot;   &quot;;&quot; -&quot;00&quot;   &quot;;@&quot; &quot;"/>
  </numFmts>
  <fonts count="10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8.5"/>
      <name val="CIDFont+F1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6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</cellStyleXfs>
  <cellXfs count="51">
    <xf numFmtId="0" fontId="0" fillId="0" borderId="0" xfId="0"/>
    <xf numFmtId="0" fontId="4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2" borderId="1" xfId="0" applyFont="1" applyFill="1" applyBorder="1"/>
    <xf numFmtId="0" fontId="4" fillId="2" borderId="2" xfId="0" applyFont="1" applyFill="1" applyBorder="1"/>
    <xf numFmtId="0" fontId="5" fillId="0" borderId="3" xfId="0" applyFont="1" applyBorder="1"/>
    <xf numFmtId="0" fontId="5" fillId="0" borderId="4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4" fillId="3" borderId="6" xfId="0" applyFont="1" applyFill="1" applyBorder="1"/>
    <xf numFmtId="164" fontId="6" fillId="3" borderId="7" xfId="1" applyNumberFormat="1" applyFont="1" applyFill="1" applyBorder="1" applyAlignment="1"/>
    <xf numFmtId="0" fontId="4" fillId="3" borderId="0" xfId="0" applyFont="1" applyFill="1"/>
    <xf numFmtId="0" fontId="5" fillId="0" borderId="0" xfId="0" applyFont="1"/>
    <xf numFmtId="0" fontId="5" fillId="3" borderId="6" xfId="0" applyFont="1" applyFill="1" applyBorder="1"/>
    <xf numFmtId="164" fontId="5" fillId="3" borderId="7" xfId="0" applyNumberFormat="1" applyFont="1" applyFill="1" applyBorder="1"/>
    <xf numFmtId="164" fontId="4" fillId="3" borderId="7" xfId="0" applyNumberFormat="1" applyFont="1" applyFill="1" applyBorder="1"/>
    <xf numFmtId="0" fontId="5" fillId="3" borderId="0" xfId="0" applyFont="1" applyFill="1"/>
    <xf numFmtId="0" fontId="7" fillId="3" borderId="6" xfId="0" applyFont="1" applyFill="1" applyBorder="1"/>
    <xf numFmtId="164" fontId="4" fillId="3" borderId="7" xfId="0" applyNumberFormat="1" applyFont="1" applyFill="1" applyBorder="1" applyAlignment="1">
      <alignment horizontal="right"/>
    </xf>
    <xf numFmtId="164" fontId="5" fillId="3" borderId="8" xfId="0" applyNumberFormat="1" applyFont="1" applyFill="1" applyBorder="1"/>
    <xf numFmtId="165" fontId="5" fillId="0" borderId="0" xfId="0" applyNumberFormat="1" applyFont="1"/>
    <xf numFmtId="166" fontId="5" fillId="0" borderId="0" xfId="0" applyNumberFormat="1" applyFont="1"/>
    <xf numFmtId="164" fontId="4" fillId="3" borderId="9" xfId="0" applyNumberFormat="1" applyFont="1" applyFill="1" applyBorder="1"/>
    <xf numFmtId="166" fontId="5" fillId="0" borderId="0" xfId="1" applyNumberFormat="1" applyFont="1" applyFill="1" applyAlignment="1"/>
    <xf numFmtId="164" fontId="4" fillId="3" borderId="8" xfId="0" applyNumberFormat="1" applyFont="1" applyFill="1" applyBorder="1"/>
    <xf numFmtId="4" fontId="5" fillId="3" borderId="0" xfId="0" applyNumberFormat="1" applyFont="1" applyFill="1" applyAlignment="1">
      <alignment horizontal="center"/>
    </xf>
    <xf numFmtId="4" fontId="5" fillId="3" borderId="10" xfId="0" applyNumberFormat="1" applyFont="1" applyFill="1" applyBorder="1" applyAlignment="1">
      <alignment horizontal="center"/>
    </xf>
    <xf numFmtId="4" fontId="5" fillId="3" borderId="7" xfId="0" applyNumberFormat="1" applyFont="1" applyFill="1" applyBorder="1" applyAlignment="1">
      <alignment horizontal="center"/>
    </xf>
    <xf numFmtId="4" fontId="4" fillId="3" borderId="10" xfId="0" applyNumberFormat="1" applyFont="1" applyFill="1" applyBorder="1" applyAlignment="1">
      <alignment horizontal="right"/>
    </xf>
    <xf numFmtId="0" fontId="4" fillId="0" borderId="9" xfId="0" applyFont="1" applyBorder="1"/>
    <xf numFmtId="0" fontId="5" fillId="3" borderId="11" xfId="0" applyFont="1" applyFill="1" applyBorder="1"/>
    <xf numFmtId="4" fontId="5" fillId="3" borderId="12" xfId="0" applyNumberFormat="1" applyFont="1" applyFill="1" applyBorder="1" applyAlignment="1">
      <alignment horizontal="center"/>
    </xf>
    <xf numFmtId="4" fontId="5" fillId="3" borderId="13" xfId="0" applyNumberFormat="1" applyFont="1" applyFill="1" applyBorder="1" applyAlignment="1">
      <alignment horizontal="center"/>
    </xf>
    <xf numFmtId="0" fontId="5" fillId="3" borderId="14" xfId="0" applyFont="1" applyFill="1" applyBorder="1"/>
    <xf numFmtId="0" fontId="5" fillId="3" borderId="15" xfId="0" applyFont="1" applyFill="1" applyBorder="1"/>
    <xf numFmtId="0" fontId="5" fillId="0" borderId="15" xfId="0" applyFont="1" applyBorder="1"/>
    <xf numFmtId="166" fontId="5" fillId="0" borderId="15" xfId="0" applyNumberFormat="1" applyFont="1" applyBorder="1"/>
    <xf numFmtId="0" fontId="4" fillId="0" borderId="15" xfId="0" applyFont="1" applyBorder="1"/>
    <xf numFmtId="166" fontId="5" fillId="0" borderId="16" xfId="0" applyNumberFormat="1" applyFont="1" applyBorder="1"/>
    <xf numFmtId="0" fontId="5" fillId="3" borderId="17" xfId="0" applyFont="1" applyFill="1" applyBorder="1"/>
    <xf numFmtId="164" fontId="5" fillId="3" borderId="18" xfId="0" applyNumberFormat="1" applyFont="1" applyFill="1" applyBorder="1" applyAlignment="1">
      <alignment horizontal="right"/>
    </xf>
    <xf numFmtId="164" fontId="5" fillId="3" borderId="0" xfId="0" applyNumberFormat="1" applyFont="1" applyFill="1"/>
    <xf numFmtId="0" fontId="6" fillId="3" borderId="0" xfId="0" applyFont="1" applyFill="1"/>
    <xf numFmtId="4" fontId="4" fillId="3" borderId="0" xfId="0" applyNumberFormat="1" applyFont="1" applyFill="1"/>
  </cellXfs>
  <cellStyles count="6">
    <cellStyle name="Heading" xfId="2" xr:uid="{00000000-0005-0000-0000-000000000000}"/>
    <cellStyle name="Heading1" xfId="3" xr:uid="{00000000-0005-0000-0000-000001000000}"/>
    <cellStyle name="Migliaia" xfId="1" builtinId="3" customBuiltin="1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69"/>
  <sheetViews>
    <sheetView tabSelected="1" topLeftCell="A22" workbookViewId="0">
      <selection activeCell="C24" sqref="C24"/>
    </sheetView>
  </sheetViews>
  <sheetFormatPr defaultRowHeight="15"/>
  <cols>
    <col min="1" max="1" width="64.42578125" style="1" customWidth="1"/>
    <col min="2" max="2" width="17.7109375" style="1" customWidth="1"/>
    <col min="3" max="3" width="20.7109375" style="1" customWidth="1"/>
    <col min="4" max="4" width="9.140625" style="1" customWidth="1"/>
    <col min="5" max="5" width="34" style="1" customWidth="1"/>
    <col min="6" max="7" width="9.140625" style="1" customWidth="1"/>
    <col min="8" max="8" width="12.28515625" style="1" customWidth="1"/>
    <col min="9" max="10" width="9.140625" style="1" customWidth="1"/>
    <col min="11" max="11" width="24.7109375" style="1" customWidth="1"/>
    <col min="12" max="256" width="9.140625" style="1" customWidth="1"/>
    <col min="257" max="257" width="64.42578125" style="1" customWidth="1"/>
    <col min="258" max="258" width="17.7109375" style="1" customWidth="1"/>
    <col min="259" max="259" width="20.7109375" style="1" customWidth="1"/>
    <col min="260" max="260" width="9.140625" style="1" customWidth="1"/>
    <col min="261" max="261" width="34" style="1" customWidth="1"/>
    <col min="262" max="263" width="9.140625" style="1" customWidth="1"/>
    <col min="264" max="264" width="12.28515625" style="1" customWidth="1"/>
    <col min="265" max="266" width="9.140625" style="1" customWidth="1"/>
    <col min="267" max="267" width="24.7109375" style="1" customWidth="1"/>
    <col min="268" max="512" width="9.140625" style="1" customWidth="1"/>
    <col min="513" max="513" width="64.42578125" style="1" customWidth="1"/>
    <col min="514" max="514" width="17.7109375" style="1" customWidth="1"/>
    <col min="515" max="515" width="20.7109375" style="1" customWidth="1"/>
    <col min="516" max="516" width="9.140625" style="1" customWidth="1"/>
    <col min="517" max="517" width="34" style="1" customWidth="1"/>
    <col min="518" max="519" width="9.140625" style="1" customWidth="1"/>
    <col min="520" max="520" width="12.28515625" style="1" customWidth="1"/>
    <col min="521" max="522" width="9.140625" style="1" customWidth="1"/>
    <col min="523" max="523" width="24.7109375" style="1" customWidth="1"/>
    <col min="524" max="768" width="9.140625" style="1" customWidth="1"/>
    <col min="769" max="769" width="64.42578125" style="1" customWidth="1"/>
    <col min="770" max="770" width="17.7109375" style="1" customWidth="1"/>
    <col min="771" max="771" width="20.7109375" style="1" customWidth="1"/>
    <col min="772" max="772" width="9.140625" style="1" customWidth="1"/>
    <col min="773" max="773" width="34" style="1" customWidth="1"/>
    <col min="774" max="775" width="9.140625" style="1" customWidth="1"/>
    <col min="776" max="776" width="12.28515625" style="1" customWidth="1"/>
    <col min="777" max="778" width="9.140625" style="1" customWidth="1"/>
    <col min="779" max="779" width="24.7109375" style="1" customWidth="1"/>
    <col min="780" max="1024" width="9.140625" style="1" customWidth="1"/>
    <col min="1025" max="16384" width="9.140625" style="1"/>
  </cols>
  <sheetData>
    <row r="2" spans="1:11">
      <c r="B2" s="2"/>
      <c r="C2" s="2"/>
    </row>
    <row r="3" spans="1:11">
      <c r="B3" s="3"/>
      <c r="C3" s="3"/>
    </row>
    <row r="4" spans="1:11">
      <c r="B4" s="3"/>
      <c r="C4" s="3"/>
      <c r="E4" s="4"/>
    </row>
    <row r="5" spans="1:11">
      <c r="A5" s="5" t="s">
        <v>0</v>
      </c>
      <c r="B5" s="5"/>
      <c r="C5" s="5"/>
      <c r="D5" s="5"/>
      <c r="E5" s="5"/>
    </row>
    <row r="7" spans="1:11" ht="15.75" thickBot="1"/>
    <row r="8" spans="1:11" ht="21" customHeight="1" thickBot="1">
      <c r="A8" s="6" t="s">
        <v>1</v>
      </c>
      <c r="B8" s="7" t="s">
        <v>2</v>
      </c>
      <c r="C8" s="7" t="s">
        <v>3</v>
      </c>
      <c r="E8" s="8" t="s">
        <v>4</v>
      </c>
      <c r="F8" s="9"/>
      <c r="G8" s="9"/>
      <c r="H8" s="10"/>
      <c r="I8" s="10"/>
      <c r="J8" s="10"/>
      <c r="K8" s="11"/>
    </row>
    <row r="9" spans="1:11">
      <c r="A9" s="12"/>
      <c r="B9" s="13"/>
      <c r="C9" s="13"/>
      <c r="E9" s="12"/>
      <c r="K9" s="13"/>
    </row>
    <row r="10" spans="1:11">
      <c r="A10" s="14" t="s">
        <v>5</v>
      </c>
      <c r="B10" s="15" t="s">
        <v>6</v>
      </c>
      <c r="C10" s="15" t="s">
        <v>6</v>
      </c>
      <c r="E10" s="12" t="s">
        <v>47</v>
      </c>
      <c r="K10" s="13"/>
    </row>
    <row r="11" spans="1:11">
      <c r="A11" s="16" t="s">
        <v>48</v>
      </c>
      <c r="B11" s="17">
        <f>4926.87+4927.01</f>
        <v>9853.880000000001</v>
      </c>
      <c r="C11" s="17">
        <v>4927.01</v>
      </c>
      <c r="D11" s="18"/>
      <c r="E11" s="16"/>
      <c r="F11" s="18"/>
      <c r="G11" s="19"/>
      <c r="H11" s="19"/>
      <c r="I11" s="19"/>
      <c r="J11" s="19"/>
      <c r="K11" s="13"/>
    </row>
    <row r="12" spans="1:11">
      <c r="A12" s="16" t="s">
        <v>49</v>
      </c>
      <c r="B12" s="17">
        <f>1172.61+1172.64</f>
        <v>2345.25</v>
      </c>
      <c r="C12" s="17">
        <v>1172.6400000000001</v>
      </c>
      <c r="D12" s="18"/>
      <c r="E12" s="20" t="s">
        <v>7</v>
      </c>
      <c r="F12" s="18"/>
      <c r="G12" s="19"/>
      <c r="H12" s="19"/>
      <c r="I12" s="19"/>
      <c r="J12" s="19"/>
      <c r="K12" s="13"/>
    </row>
    <row r="13" spans="1:11">
      <c r="A13" s="16" t="s">
        <v>50</v>
      </c>
      <c r="B13" s="17">
        <f>418.8+418.79</f>
        <v>837.59</v>
      </c>
      <c r="C13" s="17">
        <v>418.79</v>
      </c>
      <c r="D13" s="18"/>
      <c r="E13" s="16"/>
      <c r="F13" s="18"/>
      <c r="K13" s="13"/>
    </row>
    <row r="14" spans="1:11">
      <c r="A14" s="16" t="s">
        <v>8</v>
      </c>
      <c r="B14" s="21">
        <f>SUM(B11:B13)</f>
        <v>13036.720000000001</v>
      </c>
      <c r="C14" s="21">
        <f>SUM(C11:C13)</f>
        <v>6518.4400000000005</v>
      </c>
      <c r="D14" s="18"/>
      <c r="E14" s="16" t="s">
        <v>9</v>
      </c>
      <c r="F14" s="18"/>
      <c r="K14" s="13"/>
    </row>
    <row r="15" spans="1:11">
      <c r="A15" s="20" t="s">
        <v>10</v>
      </c>
      <c r="B15" s="22"/>
      <c r="C15" s="22"/>
      <c r="D15" s="18"/>
      <c r="E15" s="16" t="s">
        <v>11</v>
      </c>
      <c r="F15" s="23"/>
      <c r="G15" s="19"/>
      <c r="H15" s="19"/>
      <c r="I15" s="19"/>
      <c r="J15" s="19"/>
      <c r="K15" s="13"/>
    </row>
    <row r="16" spans="1:11">
      <c r="A16" s="24"/>
      <c r="B16" s="22"/>
      <c r="C16" s="22"/>
      <c r="D16" s="18"/>
      <c r="E16" s="16" t="s">
        <v>12</v>
      </c>
      <c r="F16" s="23"/>
      <c r="K16" s="13"/>
    </row>
    <row r="17" spans="1:11">
      <c r="A17" s="24"/>
      <c r="B17" s="22"/>
      <c r="C17" s="22"/>
      <c r="D17" s="18"/>
      <c r="E17" s="16" t="s">
        <v>51</v>
      </c>
      <c r="F17" s="23"/>
      <c r="K17" s="13"/>
    </row>
    <row r="18" spans="1:11">
      <c r="A18" s="16"/>
      <c r="B18" s="22"/>
      <c r="C18" s="17"/>
      <c r="D18" s="18"/>
      <c r="E18" s="16"/>
      <c r="F18" s="18"/>
      <c r="K18" s="13"/>
    </row>
    <row r="19" spans="1:11">
      <c r="A19" s="20" t="s">
        <v>13</v>
      </c>
      <c r="B19" s="22"/>
      <c r="C19" s="22"/>
      <c r="D19" s="18"/>
      <c r="E19" s="16" t="s">
        <v>14</v>
      </c>
      <c r="F19" s="18"/>
      <c r="K19" s="13"/>
    </row>
    <row r="20" spans="1:11">
      <c r="A20" s="16" t="s">
        <v>15</v>
      </c>
      <c r="B20" s="22">
        <v>1329.8</v>
      </c>
      <c r="C20" s="22">
        <f>B20/2</f>
        <v>664.9</v>
      </c>
      <c r="D20" s="18"/>
      <c r="E20" s="16" t="s">
        <v>16</v>
      </c>
      <c r="F20" s="18"/>
      <c r="K20" s="13"/>
    </row>
    <row r="21" spans="1:11">
      <c r="A21" s="16" t="s">
        <v>17</v>
      </c>
      <c r="B21" s="25">
        <v>644.1</v>
      </c>
      <c r="C21" s="25">
        <f>B21/2</f>
        <v>322.05</v>
      </c>
      <c r="D21" s="18"/>
      <c r="E21" s="16" t="s">
        <v>18</v>
      </c>
      <c r="F21" s="18"/>
      <c r="K21" s="13"/>
    </row>
    <row r="22" spans="1:11">
      <c r="A22" s="16" t="s">
        <v>19</v>
      </c>
      <c r="B22" s="22">
        <v>6018.85</v>
      </c>
      <c r="C22" s="22">
        <f>B22/2</f>
        <v>3009.4250000000002</v>
      </c>
      <c r="D22" s="18"/>
      <c r="E22" s="16" t="s">
        <v>56</v>
      </c>
      <c r="F22" s="23"/>
      <c r="G22" s="19"/>
      <c r="H22" s="19"/>
      <c r="K22" s="13"/>
    </row>
    <row r="23" spans="1:11">
      <c r="A23" s="16"/>
      <c r="B23" s="22"/>
      <c r="C23" s="22"/>
      <c r="D23" s="18"/>
      <c r="E23" s="16" t="s">
        <v>20</v>
      </c>
      <c r="F23" s="23"/>
      <c r="G23" s="19"/>
      <c r="H23" s="19"/>
      <c r="K23" s="13"/>
    </row>
    <row r="24" spans="1:11">
      <c r="A24" s="16"/>
      <c r="B24" s="22"/>
      <c r="C24" s="22"/>
      <c r="D24" s="18"/>
      <c r="E24" s="16" t="s">
        <v>53</v>
      </c>
      <c r="F24" s="23"/>
      <c r="G24" s="19"/>
      <c r="H24" s="19"/>
      <c r="K24" s="13"/>
    </row>
    <row r="25" spans="1:11">
      <c r="A25" s="16" t="s">
        <v>8</v>
      </c>
      <c r="B25" s="22">
        <f>SUM(B20:B23)</f>
        <v>7992.75</v>
      </c>
      <c r="C25" s="22">
        <f>SUM(C20:C23)</f>
        <v>3996.375</v>
      </c>
      <c r="D25" s="18"/>
      <c r="E25" s="16"/>
      <c r="F25" s="18"/>
      <c r="K25" s="13"/>
    </row>
    <row r="26" spans="1:11">
      <c r="A26" s="20" t="s">
        <v>21</v>
      </c>
      <c r="B26" s="26">
        <f>SUM(B14 +B25)</f>
        <v>21029.47</v>
      </c>
      <c r="C26" s="26">
        <f>SUM(C14 +C25)</f>
        <v>10514.815000000001</v>
      </c>
      <c r="D26" s="18"/>
      <c r="E26" s="16" t="s">
        <v>52</v>
      </c>
      <c r="F26" s="18"/>
      <c r="K26" s="13"/>
    </row>
    <row r="27" spans="1:11">
      <c r="A27" s="20"/>
      <c r="B27" s="26"/>
      <c r="C27" s="26"/>
      <c r="D27" s="18"/>
      <c r="E27" s="16"/>
      <c r="F27" s="18"/>
      <c r="K27" s="13"/>
    </row>
    <row r="28" spans="1:11">
      <c r="A28" s="16"/>
      <c r="B28" s="22"/>
      <c r="C28" s="22"/>
      <c r="D28" s="18"/>
      <c r="E28" s="20" t="s">
        <v>22</v>
      </c>
      <c r="F28" s="18"/>
      <c r="K28" s="13"/>
    </row>
    <row r="29" spans="1:11">
      <c r="A29" s="20" t="s">
        <v>23</v>
      </c>
      <c r="B29" s="22"/>
      <c r="C29" s="22"/>
      <c r="D29" s="18"/>
      <c r="E29" s="16" t="s">
        <v>24</v>
      </c>
      <c r="F29" s="18"/>
      <c r="G29" s="19"/>
      <c r="H29" s="19"/>
      <c r="K29" s="13"/>
    </row>
    <row r="30" spans="1:11">
      <c r="A30" s="16"/>
      <c r="B30" s="22"/>
      <c r="C30" s="22"/>
      <c r="D30" s="18"/>
      <c r="E30" s="16"/>
      <c r="F30" s="18"/>
      <c r="K30" s="13"/>
    </row>
    <row r="31" spans="1:11">
      <c r="A31" s="16"/>
      <c r="B31" s="22"/>
      <c r="C31" s="22"/>
      <c r="D31" s="18"/>
      <c r="E31" s="16"/>
      <c r="F31" s="18"/>
      <c r="K31" s="13"/>
    </row>
    <row r="32" spans="1:11">
      <c r="A32" s="16" t="s">
        <v>25</v>
      </c>
      <c r="B32" s="17">
        <v>2712.52</v>
      </c>
      <c r="C32" s="17">
        <f>B32/2</f>
        <v>1356.26</v>
      </c>
      <c r="D32" s="18"/>
      <c r="E32" s="20" t="s">
        <v>26</v>
      </c>
      <c r="F32" s="18"/>
      <c r="K32" s="13"/>
    </row>
    <row r="33" spans="1:11">
      <c r="A33" s="16" t="s">
        <v>27</v>
      </c>
      <c r="B33" s="17">
        <f>163*39</f>
        <v>6357</v>
      </c>
      <c r="C33" s="17">
        <f>B33/2</f>
        <v>3178.5</v>
      </c>
      <c r="D33" s="18"/>
      <c r="E33" s="20"/>
      <c r="F33" s="18"/>
      <c r="K33" s="13"/>
    </row>
    <row r="34" spans="1:11">
      <c r="A34" s="16" t="s">
        <v>28</v>
      </c>
      <c r="B34" s="17">
        <f>163*10</f>
        <v>1630</v>
      </c>
      <c r="C34" s="17">
        <f>B34/2</f>
        <v>815</v>
      </c>
      <c r="D34" s="18"/>
      <c r="E34" s="16"/>
      <c r="F34" s="23"/>
      <c r="K34" s="13"/>
    </row>
    <row r="35" spans="1:11">
      <c r="A35" s="16"/>
      <c r="B35" s="17"/>
      <c r="C35" s="17"/>
      <c r="D35" s="18"/>
      <c r="E35" s="16" t="s">
        <v>29</v>
      </c>
      <c r="F35" s="18"/>
      <c r="K35" s="13"/>
    </row>
    <row r="36" spans="1:11">
      <c r="A36" s="20" t="s">
        <v>30</v>
      </c>
      <c r="B36" s="26">
        <f>SUM(B32:B35)</f>
        <v>10699.52</v>
      </c>
      <c r="C36" s="26">
        <f>SUM(C32:C35)</f>
        <v>5349.76</v>
      </c>
      <c r="D36" s="18"/>
      <c r="E36" s="16" t="s">
        <v>31</v>
      </c>
      <c r="F36" s="18"/>
      <c r="K36" s="13"/>
    </row>
    <row r="37" spans="1:11">
      <c r="A37" s="16"/>
      <c r="B37" s="22"/>
      <c r="C37" s="22"/>
      <c r="D37" s="18"/>
      <c r="E37" s="16"/>
      <c r="F37" s="18"/>
      <c r="K37" s="13"/>
    </row>
    <row r="38" spans="1:11">
      <c r="A38" s="20" t="s">
        <v>32</v>
      </c>
      <c r="B38" s="22"/>
      <c r="C38" s="22"/>
      <c r="D38" s="18"/>
      <c r="E38" s="16" t="s">
        <v>33</v>
      </c>
      <c r="F38" s="18"/>
      <c r="K38" s="13"/>
    </row>
    <row r="39" spans="1:11">
      <c r="A39" s="16"/>
      <c r="B39" s="17"/>
      <c r="C39" s="17"/>
      <c r="D39" s="18"/>
      <c r="E39" s="16" t="s">
        <v>34</v>
      </c>
      <c r="F39" s="18"/>
      <c r="K39" s="13"/>
    </row>
    <row r="40" spans="1:11">
      <c r="A40" s="20" t="s">
        <v>35</v>
      </c>
      <c r="B40" s="26">
        <f>B39</f>
        <v>0</v>
      </c>
      <c r="C40" s="26">
        <f>C39</f>
        <v>0</v>
      </c>
      <c r="D40" s="18"/>
      <c r="E40" s="16"/>
      <c r="F40" s="18"/>
      <c r="K40" s="13"/>
    </row>
    <row r="41" spans="1:11">
      <c r="A41" s="20"/>
      <c r="B41" s="22"/>
      <c r="C41" s="22"/>
      <c r="D41" s="18"/>
      <c r="E41" s="16"/>
      <c r="F41" s="18"/>
      <c r="K41" s="13"/>
    </row>
    <row r="42" spans="1:11">
      <c r="A42" s="16"/>
      <c r="B42" s="22"/>
      <c r="C42" s="22"/>
      <c r="D42" s="18"/>
      <c r="E42" s="16"/>
      <c r="F42" s="18"/>
      <c r="G42" s="19"/>
      <c r="H42" s="27"/>
      <c r="K42" s="13"/>
    </row>
    <row r="43" spans="1:11">
      <c r="A43" s="20" t="s">
        <v>36</v>
      </c>
      <c r="B43" s="22"/>
      <c r="C43" s="22"/>
      <c r="D43" s="18"/>
      <c r="E43" s="18"/>
      <c r="F43" s="23"/>
      <c r="G43" s="19"/>
      <c r="H43" s="28"/>
      <c r="K43" s="13"/>
    </row>
    <row r="44" spans="1:11">
      <c r="A44" s="16"/>
      <c r="B44" s="29"/>
      <c r="C44" s="29"/>
      <c r="D44" s="18"/>
      <c r="E44" s="16"/>
      <c r="F44" s="23"/>
      <c r="G44" s="19"/>
      <c r="H44" s="30"/>
      <c r="K44" s="13"/>
    </row>
    <row r="45" spans="1:11">
      <c r="A45" s="20" t="s">
        <v>21</v>
      </c>
      <c r="B45" s="31">
        <f>B26</f>
        <v>21029.47</v>
      </c>
      <c r="C45" s="31">
        <f>C26</f>
        <v>10514.815000000001</v>
      </c>
      <c r="D45" s="18"/>
      <c r="E45" s="16"/>
      <c r="F45" s="18"/>
      <c r="K45" s="13"/>
    </row>
    <row r="46" spans="1:11">
      <c r="A46" s="20" t="s">
        <v>30</v>
      </c>
      <c r="B46" s="31">
        <f>B36</f>
        <v>10699.52</v>
      </c>
      <c r="C46" s="31">
        <f>C36</f>
        <v>5349.76</v>
      </c>
      <c r="D46" s="18"/>
      <c r="E46" s="20" t="s">
        <v>37</v>
      </c>
      <c r="F46" s="18"/>
      <c r="G46" s="18"/>
      <c r="H46" s="18"/>
      <c r="K46" s="13"/>
    </row>
    <row r="47" spans="1:11">
      <c r="A47" s="20" t="s">
        <v>35</v>
      </c>
      <c r="B47" s="26">
        <f>B40</f>
        <v>0</v>
      </c>
      <c r="C47" s="26">
        <f>C40</f>
        <v>0</v>
      </c>
      <c r="D47" s="18"/>
      <c r="E47" s="16" t="s">
        <v>38</v>
      </c>
      <c r="F47" s="18">
        <v>6018.85</v>
      </c>
      <c r="G47" s="18"/>
      <c r="K47" s="13"/>
    </row>
    <row r="48" spans="1:11">
      <c r="A48" s="20" t="s">
        <v>39</v>
      </c>
      <c r="B48" s="26">
        <f>B45+B46+B47</f>
        <v>31728.99</v>
      </c>
      <c r="C48" s="26">
        <f>C45+C46+C47</f>
        <v>15864.575000000001</v>
      </c>
      <c r="D48" s="18"/>
      <c r="E48" s="18" t="s">
        <v>57</v>
      </c>
      <c r="F48" s="18"/>
      <c r="G48" s="18"/>
      <c r="K48" s="13"/>
    </row>
    <row r="49" spans="1:11">
      <c r="A49" s="20"/>
      <c r="B49" s="32"/>
      <c r="C49" s="33"/>
      <c r="D49" s="18"/>
      <c r="E49" s="18"/>
      <c r="F49" s="18"/>
      <c r="G49" s="18"/>
      <c r="K49" s="13"/>
    </row>
    <row r="50" spans="1:11" ht="15.75">
      <c r="A50" s="20"/>
      <c r="B50" s="32"/>
      <c r="C50" s="34"/>
      <c r="D50" s="18"/>
      <c r="E50" s="18" t="s">
        <v>58</v>
      </c>
      <c r="F50" s="18"/>
      <c r="G50" s="18"/>
      <c r="K50" s="13"/>
    </row>
    <row r="51" spans="1:11" ht="15.75">
      <c r="D51" s="18"/>
      <c r="E51" s="18" t="s">
        <v>59</v>
      </c>
      <c r="F51" s="18"/>
      <c r="G51" s="18"/>
      <c r="K51" s="13"/>
    </row>
    <row r="52" spans="1:11">
      <c r="D52" s="18"/>
      <c r="E52" s="16"/>
      <c r="F52" s="18"/>
      <c r="G52" s="18"/>
      <c r="K52" s="13"/>
    </row>
    <row r="53" spans="1:11">
      <c r="A53" s="20"/>
      <c r="B53" s="32"/>
      <c r="C53" s="35"/>
      <c r="D53" s="18"/>
      <c r="E53" s="16"/>
      <c r="F53" s="18"/>
      <c r="G53" s="18"/>
      <c r="H53" s="28"/>
      <c r="K53" s="36"/>
    </row>
    <row r="54" spans="1:11" ht="15.75" thickBot="1">
      <c r="A54" s="37"/>
      <c r="B54" s="38"/>
      <c r="C54" s="39"/>
      <c r="D54" s="18"/>
      <c r="E54" s="40" t="s">
        <v>54</v>
      </c>
      <c r="F54" s="41"/>
      <c r="G54" s="42"/>
      <c r="H54" s="43">
        <f>3009.43+9979.78+664.9+450+1582.44</f>
        <v>15686.550000000001</v>
      </c>
      <c r="I54" s="44" t="s">
        <v>55</v>
      </c>
      <c r="J54" s="44"/>
      <c r="K54" s="45"/>
    </row>
    <row r="55" spans="1:11" ht="15.75" thickBot="1">
      <c r="A55" s="46" t="s">
        <v>40</v>
      </c>
      <c r="B55" s="38"/>
      <c r="C55" s="47">
        <f>+C48-C53</f>
        <v>15864.575000000001</v>
      </c>
      <c r="D55" s="18"/>
      <c r="E55" s="23"/>
      <c r="F55" s="23"/>
      <c r="G55" s="19"/>
      <c r="H55" s="28"/>
    </row>
    <row r="56" spans="1:11">
      <c r="D56" s="18"/>
      <c r="E56" s="23"/>
      <c r="F56" s="23"/>
      <c r="G56" s="19"/>
      <c r="H56" s="28"/>
    </row>
    <row r="57" spans="1:11">
      <c r="A57" s="20"/>
      <c r="B57" s="48"/>
      <c r="C57" s="21"/>
      <c r="D57" s="18"/>
      <c r="E57" s="23"/>
      <c r="F57" s="23"/>
      <c r="G57" s="19"/>
      <c r="H57" s="28"/>
    </row>
    <row r="58" spans="1:11">
      <c r="A58" s="20"/>
      <c r="B58" s="21"/>
      <c r="C58" s="21"/>
      <c r="D58" s="18"/>
      <c r="E58" s="18"/>
      <c r="F58" s="18"/>
    </row>
    <row r="59" spans="1:11">
      <c r="A59" s="23"/>
      <c r="B59" s="48"/>
      <c r="C59" s="48"/>
      <c r="D59" s="18"/>
      <c r="E59" s="18"/>
      <c r="F59" s="18"/>
    </row>
    <row r="60" spans="1:11">
      <c r="A60" s="18" t="s">
        <v>41</v>
      </c>
      <c r="B60" s="18"/>
      <c r="C60" s="18"/>
      <c r="D60" s="18"/>
      <c r="E60" s="18"/>
      <c r="F60" s="18"/>
    </row>
    <row r="61" spans="1:11">
      <c r="A61" s="49"/>
      <c r="B61" s="18"/>
      <c r="C61" s="18"/>
      <c r="D61" s="18"/>
      <c r="E61" s="50"/>
      <c r="F61" s="18"/>
    </row>
    <row r="62" spans="1:11">
      <c r="A62" s="18" t="s">
        <v>42</v>
      </c>
      <c r="B62" s="18"/>
      <c r="C62" s="18"/>
      <c r="D62" s="18"/>
      <c r="E62" s="18"/>
      <c r="F62" s="18"/>
    </row>
    <row r="63" spans="1:11">
      <c r="B63" s="18"/>
      <c r="C63" s="18"/>
      <c r="D63" s="18"/>
      <c r="E63" s="18"/>
      <c r="F63" s="18"/>
    </row>
    <row r="64" spans="1:11">
      <c r="B64" s="18"/>
      <c r="C64" s="18"/>
      <c r="D64" s="18"/>
      <c r="E64" s="18"/>
      <c r="F64" s="18"/>
    </row>
    <row r="65" spans="2:2">
      <c r="B65" s="1" t="s">
        <v>43</v>
      </c>
    </row>
    <row r="66" spans="2:2">
      <c r="B66" s="1" t="s">
        <v>44</v>
      </c>
    </row>
    <row r="68" spans="2:2">
      <c r="B68" s="1" t="s">
        <v>45</v>
      </c>
    </row>
    <row r="69" spans="2:2">
      <c r="B69" s="1" t="s">
        <v>46</v>
      </c>
    </row>
  </sheetData>
  <mergeCells count="2">
    <mergeCell ref="B2:C2"/>
    <mergeCell ref="A5:E5"/>
  </mergeCells>
  <pageMargins left="0.70000000000000007" right="0.70000000000000007" top="0.75" bottom="0.75" header="0.30000000000000004" footer="0.3000000000000000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Turuani</dc:creator>
  <cp:lastModifiedBy>Rossana Turuani</cp:lastModifiedBy>
  <cp:revision>9</cp:revision>
  <dcterms:created xsi:type="dcterms:W3CDTF">2024-09-17T07:30:02Z</dcterms:created>
  <dcterms:modified xsi:type="dcterms:W3CDTF">2024-10-07T07:45:36Z</dcterms:modified>
</cp:coreProperties>
</file>